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7996310A-3E02-48FD-92DF-8088E0C055A9}" xr6:coauthVersionLast="41" xr6:coauthVersionMax="43" xr10:uidLastSave="{00000000-0000-0000-0000-000000000000}"/>
  <bookViews>
    <workbookView xWindow="-120" yWindow="-120" windowWidth="20730" windowHeight="11160" activeTab="2" xr2:uid="{BD78567C-9E42-4C9A-ADC4-5E8C64C6B88D}"/>
  </bookViews>
  <sheets>
    <sheet name="MY" sheetId="4" r:id="rId1"/>
    <sheet name="Breakdown" sheetId="5" r:id="rId2"/>
    <sheet name="Additional CO Contribution" sheetId="6" r:id="rId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5" l="1"/>
  <c r="D14" i="6"/>
  <c r="C14" i="6"/>
  <c r="B14" i="6"/>
  <c r="D10" i="5"/>
  <c r="C10" i="5"/>
  <c r="D18" i="5"/>
  <c r="C18" i="5"/>
  <c r="C12" i="4"/>
  <c r="C26" i="5"/>
  <c r="C25" i="5"/>
  <c r="C24" i="5"/>
  <c r="D12" i="4"/>
  <c r="D13" i="4"/>
  <c r="C13" i="4"/>
  <c r="B29" i="5"/>
  <c r="D26" i="5"/>
  <c r="D25" i="5"/>
  <c r="D24" i="5"/>
  <c r="B18" i="5"/>
  <c r="B10" i="5"/>
  <c r="E12" i="4"/>
  <c r="E13" i="4"/>
  <c r="I11" i="4"/>
  <c r="I9" i="4"/>
  <c r="I7" i="4"/>
  <c r="I6" i="4"/>
  <c r="I5" i="4"/>
  <c r="C29" i="5"/>
  <c r="D29" i="5"/>
  <c r="I12" i="4"/>
</calcChain>
</file>

<file path=xl/sharedStrings.xml><?xml version="1.0" encoding="utf-8"?>
<sst xmlns="http://schemas.openxmlformats.org/spreadsheetml/2006/main" count="90" uniqueCount="67">
  <si>
    <t>EXPECTED OUTPUTS</t>
  </si>
  <si>
    <t>PLANNED ACTIVITIES</t>
  </si>
  <si>
    <t>Planned Budget by Year</t>
  </si>
  <si>
    <t>RESPONSIBLE PARTY</t>
  </si>
  <si>
    <t>PLANNED BUDGET</t>
  </si>
  <si>
    <t>Y1</t>
  </si>
  <si>
    <t>Y2</t>
  </si>
  <si>
    <t>Y3</t>
  </si>
  <si>
    <t>Funding Source</t>
  </si>
  <si>
    <t>Budget Description</t>
  </si>
  <si>
    <t>Amount</t>
  </si>
  <si>
    <t>Output 2: Identify and elevate new solutions</t>
  </si>
  <si>
    <t>Activity 1: Communications and local engagement</t>
  </si>
  <si>
    <t>UNDP 001981</t>
  </si>
  <si>
    <t>Gender marker: GN1</t>
  </si>
  <si>
    <t>Activity 2: Experiments and Solutions Mapping</t>
  </si>
  <si>
    <t>Activity 3: Country Accelerator Lab Teams</t>
  </si>
  <si>
    <t>MONITORING</t>
  </si>
  <si>
    <t>Project monitoring</t>
  </si>
  <si>
    <t>Sub-Total for Output 2</t>
  </si>
  <si>
    <r>
      <t xml:space="preserve">Evaluation </t>
    </r>
    <r>
      <rPr>
        <i/>
        <sz val="11"/>
        <color theme="1"/>
        <rFont val="Arial"/>
        <family val="2"/>
      </rPr>
      <t>(as relevant)</t>
    </r>
  </si>
  <si>
    <t>EVALUATION</t>
  </si>
  <si>
    <t>General Management Support</t>
  </si>
  <si>
    <t>8% GMS</t>
  </si>
  <si>
    <t>GMS</t>
  </si>
  <si>
    <t>TOTAL</t>
  </si>
  <si>
    <t>Activity 1
Communications and Engagement</t>
  </si>
  <si>
    <t>Cost</t>
  </si>
  <si>
    <t>Travel Cost</t>
  </si>
  <si>
    <t>Learning Cost</t>
  </si>
  <si>
    <t>Total</t>
  </si>
  <si>
    <t>Activity 2
Experiments and Solutions Mapping</t>
  </si>
  <si>
    <t>Activity 3*
Country Accelerator Lab Teams</t>
  </si>
  <si>
    <t>per month</t>
  </si>
  <si>
    <t>for Year 1**</t>
  </si>
  <si>
    <t>for Year 2 and 3</t>
  </si>
  <si>
    <t>Salary</t>
  </si>
  <si>
    <t>Experimentation (NOB)</t>
  </si>
  <si>
    <t>Solutions Mapping (NOB)</t>
  </si>
  <si>
    <t>Exploration (NOB)</t>
  </si>
  <si>
    <t>* this was rounded up in the MY plan</t>
  </si>
  <si>
    <t>South Sudan Accelerator Lab MY Plan Breakdown</t>
  </si>
  <si>
    <t>Event/Meeting Cost</t>
  </si>
  <si>
    <t>National Volunteer (NUNV)</t>
  </si>
  <si>
    <t>Audio Visual&amp;Print Prod Cost</t>
  </si>
  <si>
    <t>Contractual Services/Consultants</t>
  </si>
  <si>
    <t>** computed for four months</t>
  </si>
  <si>
    <t>Information Technology Equipmt***</t>
  </si>
  <si>
    <t>***one time start up costs</t>
  </si>
  <si>
    <t>Audio/Visual Prod
Travel Cost
Learning Cost</t>
  </si>
  <si>
    <t>Travel  Contractual Services/Consultants
Learning Cost</t>
  </si>
  <si>
    <t xml:space="preserve">If Activity 3 exceeds $309,642 then combined costs must not exceed $409,642. </t>
  </si>
  <si>
    <t>Activity 1 + Activity 2 = $100k</t>
  </si>
  <si>
    <t xml:space="preserve">for Year 2 </t>
  </si>
  <si>
    <t xml:space="preserve">for Year 3 </t>
  </si>
  <si>
    <t>Year 1</t>
  </si>
  <si>
    <t>Year 2</t>
  </si>
  <si>
    <t>Year 3</t>
  </si>
  <si>
    <t>Information Technology Equipment</t>
  </si>
  <si>
    <t>Travel (Comms Team Support)</t>
  </si>
  <si>
    <t xml:space="preserve">Supplies - Stationary </t>
  </si>
  <si>
    <t>Office Space - Rent</t>
  </si>
  <si>
    <t>TRAC Funding -- South Sudan CO Contribution</t>
  </si>
  <si>
    <t>Travel Cost (bootcamp FY19, etc)</t>
  </si>
  <si>
    <t>National Staff
National UNV
IT Equipment</t>
  </si>
  <si>
    <t>00137</t>
  </si>
  <si>
    <t>Operations -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</si>
</sst>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C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/>
    <xf numFmtId="43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43" fontId="3" fillId="0" borderId="4" xfId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3" fontId="4" fillId="4" borderId="7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vertical="top"/>
    </xf>
    <xf numFmtId="43" fontId="3" fillId="0" borderId="14" xfId="3" applyFont="1" applyBorder="1" applyAlignment="1">
      <alignment vertical="top"/>
    </xf>
    <xf numFmtId="43" fontId="3" fillId="0" borderId="16" xfId="3" applyFont="1" applyBorder="1" applyAlignment="1">
      <alignment vertical="top"/>
    </xf>
    <xf numFmtId="43" fontId="3" fillId="0" borderId="17" xfId="3" applyFont="1" applyBorder="1" applyAlignment="1">
      <alignment vertical="top"/>
    </xf>
    <xf numFmtId="43" fontId="4" fillId="0" borderId="18" xfId="2" applyNumberFormat="1" applyFont="1" applyBorder="1" applyAlignment="1">
      <alignment vertical="top"/>
    </xf>
    <xf numFmtId="0" fontId="7" fillId="0" borderId="9" xfId="2" applyFont="1" applyBorder="1" applyAlignment="1">
      <alignment horizontal="center" vertical="top"/>
    </xf>
    <xf numFmtId="0" fontId="7" fillId="0" borderId="21" xfId="2" applyFont="1" applyBorder="1" applyAlignment="1">
      <alignment horizontal="center" vertical="top"/>
    </xf>
    <xf numFmtId="0" fontId="7" fillId="0" borderId="12" xfId="2" applyFont="1" applyBorder="1" applyAlignment="1">
      <alignment horizontal="center" vertical="top"/>
    </xf>
    <xf numFmtId="43" fontId="3" fillId="0" borderId="0" xfId="0" applyNumberFormat="1" applyFont="1" applyAlignment="1">
      <alignment vertical="top"/>
    </xf>
    <xf numFmtId="0" fontId="8" fillId="0" borderId="20" xfId="2" applyFont="1" applyFill="1" applyBorder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0" fontId="3" fillId="0" borderId="22" xfId="2" applyFont="1" applyBorder="1" applyAlignment="1">
      <alignment vertical="top"/>
    </xf>
    <xf numFmtId="43" fontId="3" fillId="0" borderId="22" xfId="1" applyFont="1" applyBorder="1" applyAlignment="1">
      <alignment vertical="top"/>
    </xf>
    <xf numFmtId="43" fontId="3" fillId="0" borderId="23" xfId="1" applyFont="1" applyBorder="1" applyAlignment="1">
      <alignment vertical="top"/>
    </xf>
    <xf numFmtId="0" fontId="3" fillId="0" borderId="24" xfId="2" applyFont="1" applyBorder="1" applyAlignment="1">
      <alignment horizontal="left" vertical="top" indent="1"/>
    </xf>
    <xf numFmtId="43" fontId="3" fillId="0" borderId="24" xfId="1" applyFont="1" applyBorder="1" applyAlignment="1">
      <alignment horizontal="left" vertical="top"/>
    </xf>
    <xf numFmtId="43" fontId="3" fillId="0" borderId="25" xfId="1" applyFont="1" applyBorder="1" applyAlignment="1">
      <alignment horizontal="left" vertical="top"/>
    </xf>
    <xf numFmtId="0" fontId="3" fillId="0" borderId="26" xfId="2" applyFont="1" applyBorder="1" applyAlignment="1">
      <alignment horizontal="left" vertical="top" indent="1"/>
    </xf>
    <xf numFmtId="43" fontId="3" fillId="0" borderId="26" xfId="1" applyFont="1" applyBorder="1" applyAlignment="1">
      <alignment horizontal="left" vertical="top"/>
    </xf>
    <xf numFmtId="43" fontId="3" fillId="0" borderId="27" xfId="1" applyFont="1" applyBorder="1" applyAlignment="1">
      <alignment horizontal="left" vertical="top"/>
    </xf>
    <xf numFmtId="43" fontId="3" fillId="0" borderId="28" xfId="1" applyFont="1" applyBorder="1" applyAlignment="1">
      <alignment horizontal="left" vertical="top"/>
    </xf>
    <xf numFmtId="43" fontId="3" fillId="0" borderId="29" xfId="1" applyFont="1" applyBorder="1" applyAlignment="1">
      <alignment horizontal="left" vertical="top"/>
    </xf>
    <xf numFmtId="0" fontId="4" fillId="0" borderId="11" xfId="2" applyFont="1" applyBorder="1" applyAlignment="1">
      <alignment horizontal="right" vertical="top"/>
    </xf>
    <xf numFmtId="43" fontId="4" fillId="0" borderId="11" xfId="1" applyFont="1" applyBorder="1" applyAlignment="1">
      <alignment horizontal="right" vertical="top"/>
    </xf>
    <xf numFmtId="43" fontId="4" fillId="0" borderId="30" xfId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43" fontId="3" fillId="0" borderId="31" xfId="3" applyFont="1" applyBorder="1" applyAlignment="1">
      <alignment vertical="top"/>
    </xf>
    <xf numFmtId="43" fontId="3" fillId="4" borderId="4" xfId="0" applyNumberFormat="1" applyFont="1" applyFill="1" applyBorder="1" applyAlignment="1">
      <alignment horizontal="left" vertical="center" wrapText="1"/>
    </xf>
    <xf numFmtId="0" fontId="3" fillId="0" borderId="26" xfId="2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32" xfId="2" applyFont="1" applyBorder="1" applyAlignment="1">
      <alignment horizontal="center" vertical="top"/>
    </xf>
    <xf numFmtId="0" fontId="7" fillId="0" borderId="3" xfId="2" applyFont="1" applyBorder="1" applyAlignment="1">
      <alignment horizontal="center" vertical="top"/>
    </xf>
    <xf numFmtId="0" fontId="7" fillId="0" borderId="37" xfId="2" applyFont="1" applyBorder="1" applyAlignment="1">
      <alignment horizontal="center" vertical="top"/>
    </xf>
    <xf numFmtId="0" fontId="7" fillId="0" borderId="39" xfId="2" applyFont="1" applyBorder="1" applyAlignment="1">
      <alignment horizontal="center" vertical="top"/>
    </xf>
    <xf numFmtId="43" fontId="3" fillId="0" borderId="40" xfId="3" applyFont="1" applyBorder="1" applyAlignment="1">
      <alignment vertical="top"/>
    </xf>
    <xf numFmtId="43" fontId="3" fillId="0" borderId="41" xfId="3" applyFont="1" applyBorder="1" applyAlignment="1">
      <alignment vertical="top"/>
    </xf>
    <xf numFmtId="43" fontId="3" fillId="0" borderId="42" xfId="3" applyFont="1" applyBorder="1" applyAlignment="1">
      <alignment vertical="top"/>
    </xf>
    <xf numFmtId="0" fontId="3" fillId="0" borderId="43" xfId="2" applyFont="1" applyBorder="1" applyAlignment="1">
      <alignment vertical="top"/>
    </xf>
    <xf numFmtId="0" fontId="3" fillId="0" borderId="44" xfId="2" applyFont="1" applyBorder="1" applyAlignment="1">
      <alignment vertical="top"/>
    </xf>
    <xf numFmtId="0" fontId="4" fillId="0" borderId="1" xfId="2" applyFont="1" applyBorder="1" applyAlignment="1">
      <alignment horizontal="center" vertical="top"/>
    </xf>
    <xf numFmtId="0" fontId="4" fillId="0" borderId="2" xfId="2" applyFont="1" applyBorder="1" applyAlignment="1">
      <alignment horizontal="center" vertical="top"/>
    </xf>
    <xf numFmtId="43" fontId="4" fillId="0" borderId="8" xfId="2" applyNumberFormat="1" applyFont="1" applyBorder="1" applyAlignment="1">
      <alignment vertical="top"/>
    </xf>
    <xf numFmtId="0" fontId="3" fillId="0" borderId="38" xfId="2" applyFont="1" applyBorder="1" applyAlignment="1">
      <alignment vertical="top"/>
    </xf>
    <xf numFmtId="0" fontId="3" fillId="0" borderId="24" xfId="2" applyFont="1" applyBorder="1" applyAlignment="1">
      <alignment horizontal="left" vertical="top"/>
    </xf>
    <xf numFmtId="43" fontId="3" fillId="0" borderId="13" xfId="3" applyFont="1" applyBorder="1" applyAlignment="1">
      <alignment vertical="top"/>
    </xf>
    <xf numFmtId="43" fontId="3" fillId="0" borderId="15" xfId="3" applyFont="1" applyBorder="1" applyAlignment="1">
      <alignment vertical="top"/>
    </xf>
    <xf numFmtId="0" fontId="4" fillId="0" borderId="1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left" vertical="top"/>
    </xf>
    <xf numFmtId="0" fontId="3" fillId="0" borderId="43" xfId="2" applyFont="1" applyBorder="1" applyAlignment="1">
      <alignment horizontal="left" vertical="top"/>
    </xf>
    <xf numFmtId="43" fontId="3" fillId="0" borderId="23" xfId="0" applyNumberFormat="1" applyFont="1" applyBorder="1" applyAlignment="1">
      <alignment vertical="top"/>
    </xf>
    <xf numFmtId="43" fontId="3" fillId="0" borderId="25" xfId="0" applyNumberFormat="1" applyFont="1" applyBorder="1" applyAlignment="1">
      <alignment vertical="top"/>
    </xf>
    <xf numFmtId="43" fontId="4" fillId="0" borderId="37" xfId="0" applyNumberFormat="1" applyFont="1" applyBorder="1" applyAlignment="1">
      <alignment vertical="top"/>
    </xf>
    <xf numFmtId="43" fontId="4" fillId="0" borderId="36" xfId="2" applyNumberFormat="1" applyFont="1" applyBorder="1" applyAlignment="1">
      <alignment vertical="top"/>
    </xf>
    <xf numFmtId="43" fontId="3" fillId="0" borderId="14" xfId="0" applyNumberFormat="1" applyFont="1" applyBorder="1" applyAlignment="1">
      <alignment vertical="top"/>
    </xf>
    <xf numFmtId="43" fontId="3" fillId="0" borderId="16" xfId="0" applyNumberFormat="1" applyFont="1" applyBorder="1" applyAlignment="1">
      <alignment vertical="top"/>
    </xf>
    <xf numFmtId="43" fontId="4" fillId="0" borderId="3" xfId="0" applyNumberFormat="1" applyFont="1" applyBorder="1" applyAlignment="1">
      <alignment vertical="top"/>
    </xf>
    <xf numFmtId="43" fontId="4" fillId="0" borderId="34" xfId="0" applyNumberFormat="1" applyFont="1" applyBorder="1" applyAlignment="1">
      <alignment vertical="top"/>
    </xf>
    <xf numFmtId="43" fontId="3" fillId="0" borderId="42" xfId="1" applyFont="1" applyBorder="1" applyAlignment="1">
      <alignment horizontal="left" vertical="top"/>
    </xf>
    <xf numFmtId="0" fontId="4" fillId="0" borderId="8" xfId="2" applyFont="1" applyBorder="1" applyAlignment="1">
      <alignment horizontal="right" vertical="top"/>
    </xf>
    <xf numFmtId="43" fontId="4" fillId="0" borderId="8" xfId="1" applyFont="1" applyBorder="1" applyAlignment="1">
      <alignment horizontal="right" vertical="top"/>
    </xf>
    <xf numFmtId="43" fontId="4" fillId="0" borderId="37" xfId="1" applyFont="1" applyBorder="1" applyAlignment="1">
      <alignment horizontal="right" vertical="top"/>
    </xf>
    <xf numFmtId="43" fontId="4" fillId="0" borderId="34" xfId="2" applyNumberFormat="1" applyFont="1" applyBorder="1" applyAlignment="1">
      <alignment vertical="top"/>
    </xf>
    <xf numFmtId="0" fontId="4" fillId="0" borderId="33" xfId="2" applyFont="1" applyBorder="1" applyAlignment="1">
      <alignment horizontal="right" vertical="top"/>
    </xf>
    <xf numFmtId="0" fontId="3" fillId="0" borderId="14" xfId="2" applyFont="1" applyBorder="1" applyAlignment="1">
      <alignment vertical="top"/>
    </xf>
    <xf numFmtId="0" fontId="3" fillId="0" borderId="16" xfId="2" applyFont="1" applyBorder="1" applyAlignment="1">
      <alignment horizontal="left" vertical="top"/>
    </xf>
    <xf numFmtId="0" fontId="3" fillId="0" borderId="17" xfId="2" applyFont="1" applyBorder="1" applyAlignment="1">
      <alignment horizontal="left" vertical="top"/>
    </xf>
    <xf numFmtId="0" fontId="3" fillId="0" borderId="16" xfId="0" applyFont="1" applyBorder="1"/>
    <xf numFmtId="0" fontId="3" fillId="0" borderId="31" xfId="2" applyFont="1" applyBorder="1" applyAlignment="1">
      <alignment horizontal="left" vertical="top"/>
    </xf>
    <xf numFmtId="43" fontId="3" fillId="0" borderId="46" xfId="1" applyFont="1" applyBorder="1" applyAlignment="1">
      <alignment horizontal="left" vertical="top"/>
    </xf>
    <xf numFmtId="0" fontId="3" fillId="0" borderId="47" xfId="2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top" wrapText="1"/>
    </xf>
    <xf numFmtId="0" fontId="4" fillId="0" borderId="19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5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4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</cellXfs>
  <cellStyles count="4">
    <cellStyle name="Comma" xfId="1" builtinId="3"/>
    <cellStyle name="Comma 2" xfId="3" xr:uid="{F64D6C8B-966A-4652-8194-231C533305A5}"/>
    <cellStyle name="Normal" xfId="0" builtinId="0"/>
    <cellStyle name="Normal 2" xfId="2" xr:uid="{C68DE93D-F11C-4486-8AE1-444B5C67A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8390-36C5-4596-A808-3FECA9991E82}">
  <sheetPr>
    <pageSetUpPr fitToPage="1"/>
  </sheetPr>
  <dimension ref="A3:I17"/>
  <sheetViews>
    <sheetView topLeftCell="B1" zoomScale="90" zoomScaleNormal="90" workbookViewId="0">
      <selection activeCell="E4" sqref="E4"/>
    </sheetView>
  </sheetViews>
  <sheetFormatPr defaultRowHeight="15" x14ac:dyDescent="0.25"/>
  <cols>
    <col min="1" max="1" width="29.7109375" customWidth="1"/>
    <col min="2" max="2" width="22.5703125" customWidth="1"/>
    <col min="3" max="3" width="18.28515625" customWidth="1"/>
    <col min="4" max="4" width="19.140625" customWidth="1"/>
    <col min="5" max="5" width="17.7109375" customWidth="1"/>
    <col min="6" max="6" width="18.7109375" bestFit="1" customWidth="1"/>
    <col min="7" max="7" width="12.85546875" customWidth="1"/>
    <col min="8" max="8" width="24" customWidth="1"/>
    <col min="9" max="9" width="20" customWidth="1"/>
  </cols>
  <sheetData>
    <row r="3" spans="1:9" s="22" customFormat="1" ht="15.75" customHeight="1" x14ac:dyDescent="0.25">
      <c r="A3" s="102" t="s">
        <v>0</v>
      </c>
      <c r="B3" s="102" t="s">
        <v>1</v>
      </c>
      <c r="C3" s="104" t="s">
        <v>2</v>
      </c>
      <c r="D3" s="105"/>
      <c r="E3" s="106"/>
      <c r="F3" s="102" t="s">
        <v>3</v>
      </c>
      <c r="G3" s="104" t="s">
        <v>4</v>
      </c>
      <c r="H3" s="105"/>
      <c r="I3" s="106"/>
    </row>
    <row r="4" spans="1:9" s="22" customFormat="1" ht="28.5" x14ac:dyDescent="0.25">
      <c r="A4" s="103"/>
      <c r="B4" s="103"/>
      <c r="C4" s="3" t="s">
        <v>5</v>
      </c>
      <c r="D4" s="3" t="s">
        <v>6</v>
      </c>
      <c r="E4" s="3" t="s">
        <v>7</v>
      </c>
      <c r="F4" s="103"/>
      <c r="G4" s="3" t="s">
        <v>8</v>
      </c>
      <c r="H4" s="3" t="s">
        <v>9</v>
      </c>
      <c r="I4" s="3" t="s">
        <v>10</v>
      </c>
    </row>
    <row r="5" spans="1:9" ht="48.75" customHeight="1" thickBot="1" x14ac:dyDescent="0.3">
      <c r="A5" s="1" t="s">
        <v>11</v>
      </c>
      <c r="B5" s="51" t="s">
        <v>12</v>
      </c>
      <c r="C5" s="52">
        <v>30000</v>
      </c>
      <c r="D5" s="52">
        <v>30000</v>
      </c>
      <c r="E5" s="52">
        <v>30000</v>
      </c>
      <c r="F5" s="50" t="s">
        <v>13</v>
      </c>
      <c r="G5" s="122" t="s">
        <v>65</v>
      </c>
      <c r="H5" s="4" t="s">
        <v>49</v>
      </c>
      <c r="I5" s="9">
        <f>SUM(C5:E5)</f>
        <v>90000</v>
      </c>
    </row>
    <row r="6" spans="1:9" ht="48.75" customHeight="1" thickBot="1" x14ac:dyDescent="0.3">
      <c r="A6" s="10" t="s">
        <v>14</v>
      </c>
      <c r="B6" s="51" t="s">
        <v>15</v>
      </c>
      <c r="C6" s="52">
        <v>35000</v>
      </c>
      <c r="D6" s="52">
        <v>29698</v>
      </c>
      <c r="E6" s="52">
        <v>29698</v>
      </c>
      <c r="F6" s="50" t="s">
        <v>13</v>
      </c>
      <c r="G6" s="122" t="s">
        <v>65</v>
      </c>
      <c r="H6" s="4" t="s">
        <v>50</v>
      </c>
      <c r="I6" s="9">
        <f>SUM(C6:E6)</f>
        <v>94396</v>
      </c>
    </row>
    <row r="7" spans="1:9" x14ac:dyDescent="0.25">
      <c r="A7" s="11"/>
      <c r="B7" s="99" t="s">
        <v>16</v>
      </c>
      <c r="C7" s="107">
        <v>117600</v>
      </c>
      <c r="D7" s="107">
        <v>309600</v>
      </c>
      <c r="E7" s="107">
        <v>309600</v>
      </c>
      <c r="F7" s="97" t="s">
        <v>13</v>
      </c>
      <c r="G7" s="123" t="s">
        <v>65</v>
      </c>
      <c r="H7" s="99" t="s">
        <v>64</v>
      </c>
      <c r="I7" s="101">
        <f>SUM(C7:E8)</f>
        <v>736800</v>
      </c>
    </row>
    <row r="8" spans="1:9" ht="33" customHeight="1" thickBot="1" x14ac:dyDescent="0.3">
      <c r="A8" s="11"/>
      <c r="B8" s="100"/>
      <c r="C8" s="108"/>
      <c r="D8" s="108"/>
      <c r="E8" s="108"/>
      <c r="F8" s="98"/>
      <c r="G8" s="98"/>
      <c r="H8" s="100"/>
      <c r="I8" s="100"/>
    </row>
    <row r="9" spans="1:9" ht="18" customHeight="1" thickBot="1" x14ac:dyDescent="0.3">
      <c r="A9" s="11"/>
      <c r="B9" s="4" t="s">
        <v>17</v>
      </c>
      <c r="C9" s="12"/>
      <c r="D9" s="12">
        <v>10000</v>
      </c>
      <c r="E9" s="12">
        <v>10000</v>
      </c>
      <c r="F9" s="7" t="s">
        <v>13</v>
      </c>
      <c r="G9" s="122" t="s">
        <v>65</v>
      </c>
      <c r="H9" s="4" t="s">
        <v>18</v>
      </c>
      <c r="I9" s="9">
        <f>SUM(C9:E9)</f>
        <v>20000</v>
      </c>
    </row>
    <row r="10" spans="1:9" x14ac:dyDescent="0.25">
      <c r="A10" s="13"/>
      <c r="B10" s="14" t="s">
        <v>19</v>
      </c>
      <c r="C10" s="15"/>
      <c r="D10" s="15"/>
      <c r="E10" s="15"/>
      <c r="F10" s="8"/>
      <c r="G10" s="8"/>
      <c r="H10" s="16"/>
      <c r="I10" s="17"/>
    </row>
    <row r="11" spans="1:9" x14ac:dyDescent="0.25">
      <c r="A11" s="2" t="s">
        <v>20</v>
      </c>
      <c r="B11" s="4" t="s">
        <v>21</v>
      </c>
      <c r="C11" s="4"/>
      <c r="D11" s="12"/>
      <c r="E11" s="12"/>
      <c r="F11" s="7"/>
      <c r="G11" s="7"/>
      <c r="H11" s="4"/>
      <c r="I11" s="12">
        <f>SUM(C11:E11)</f>
        <v>0</v>
      </c>
    </row>
    <row r="12" spans="1:9" ht="30.75" thickBot="1" x14ac:dyDescent="0.3">
      <c r="A12" s="2" t="s">
        <v>22</v>
      </c>
      <c r="B12" s="4" t="s">
        <v>23</v>
      </c>
      <c r="C12" s="12">
        <f>13232</f>
        <v>13232</v>
      </c>
      <c r="D12" s="12">
        <f>(SUM(D5:D11))*0.08</f>
        <v>30343.84</v>
      </c>
      <c r="E12" s="12">
        <f>(SUM(E5:E11))*0.08</f>
        <v>30343.84</v>
      </c>
      <c r="F12" s="7" t="s">
        <v>13</v>
      </c>
      <c r="G12" s="122" t="s">
        <v>65</v>
      </c>
      <c r="H12" s="4" t="s">
        <v>24</v>
      </c>
      <c r="I12" s="9">
        <f>SUM(C12:E12)</f>
        <v>73919.679999999993</v>
      </c>
    </row>
    <row r="13" spans="1:9" ht="15.75" thickBot="1" x14ac:dyDescent="0.3">
      <c r="A13" s="18" t="s">
        <v>25</v>
      </c>
      <c r="B13" s="19"/>
      <c r="C13" s="20">
        <f>SUM(C5:C12)</f>
        <v>195832</v>
      </c>
      <c r="D13" s="20">
        <f>SUM(D5:D12)</f>
        <v>409641.84</v>
      </c>
      <c r="E13" s="20">
        <f>SUM(E5:E12)</f>
        <v>409641.84</v>
      </c>
      <c r="F13" s="19"/>
      <c r="G13" s="21"/>
      <c r="H13" s="21"/>
      <c r="I13" s="54"/>
    </row>
    <row r="14" spans="1:9" x14ac:dyDescent="0.25">
      <c r="C14" s="5"/>
      <c r="D14" s="5"/>
      <c r="E14" s="5"/>
    </row>
    <row r="15" spans="1:9" x14ac:dyDescent="0.25">
      <c r="C15" s="6"/>
    </row>
    <row r="16" spans="1:9" x14ac:dyDescent="0.25">
      <c r="D16" s="6"/>
    </row>
    <row r="17" spans="4:4" x14ac:dyDescent="0.25">
      <c r="D17" s="23"/>
    </row>
  </sheetData>
  <mergeCells count="13">
    <mergeCell ref="G7:G8"/>
    <mergeCell ref="H7:H8"/>
    <mergeCell ref="I7:I8"/>
    <mergeCell ref="A3:A4"/>
    <mergeCell ref="B3:B4"/>
    <mergeCell ref="C3:E3"/>
    <mergeCell ref="F3:F4"/>
    <mergeCell ref="G3:I3"/>
    <mergeCell ref="B7:B8"/>
    <mergeCell ref="F7:F8"/>
    <mergeCell ref="C7:C8"/>
    <mergeCell ref="D7:D8"/>
    <mergeCell ref="E7:E8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E931-767E-4637-A3A5-0BB1FB67D9BF}">
  <sheetPr>
    <pageSetUpPr fitToPage="1"/>
  </sheetPr>
  <dimension ref="A1:I32"/>
  <sheetViews>
    <sheetView topLeftCell="A4" zoomScale="90" zoomScaleNormal="90" workbookViewId="0">
      <selection activeCell="E20" sqref="E20"/>
    </sheetView>
  </sheetViews>
  <sheetFormatPr defaultColWidth="9.140625" defaultRowHeight="14.25" x14ac:dyDescent="0.25"/>
  <cols>
    <col min="1" max="1" width="39.5703125" style="24" customWidth="1"/>
    <col min="2" max="2" width="20.5703125" style="24" customWidth="1"/>
    <col min="3" max="3" width="18.7109375" style="24" customWidth="1"/>
    <col min="4" max="4" width="19" style="24" customWidth="1"/>
    <col min="5" max="16384" width="9.140625" style="24"/>
  </cols>
  <sheetData>
    <row r="1" spans="1:9" ht="15" x14ac:dyDescent="0.25">
      <c r="A1" s="49" t="s">
        <v>41</v>
      </c>
    </row>
    <row r="2" spans="1:9" ht="15" thickBot="1" x14ac:dyDescent="0.3"/>
    <row r="3" spans="1:9" ht="31.5" customHeight="1" thickBot="1" x14ac:dyDescent="0.3">
      <c r="A3" s="112" t="s">
        <v>26</v>
      </c>
      <c r="B3" s="113"/>
      <c r="C3" s="113"/>
      <c r="D3" s="114"/>
    </row>
    <row r="4" spans="1:9" ht="15.75" thickBot="1" x14ac:dyDescent="0.3">
      <c r="A4" s="57"/>
      <c r="B4" s="117" t="s">
        <v>27</v>
      </c>
      <c r="C4" s="118"/>
      <c r="D4" s="119"/>
      <c r="E4" s="120" t="s">
        <v>52</v>
      </c>
      <c r="F4" s="121"/>
      <c r="G4" s="121"/>
      <c r="H4" s="121"/>
      <c r="I4" s="121"/>
    </row>
    <row r="5" spans="1:9" ht="15.75" thickBot="1" x14ac:dyDescent="0.3">
      <c r="A5" s="57"/>
      <c r="B5" s="30" t="s">
        <v>34</v>
      </c>
      <c r="C5" s="31" t="s">
        <v>53</v>
      </c>
      <c r="D5" s="31" t="s">
        <v>54</v>
      </c>
      <c r="E5" s="120"/>
      <c r="F5" s="121"/>
      <c r="G5" s="121"/>
      <c r="H5" s="121"/>
      <c r="I5" s="121"/>
    </row>
    <row r="6" spans="1:9" x14ac:dyDescent="0.25">
      <c r="A6" s="35" t="s">
        <v>42</v>
      </c>
      <c r="B6" s="71">
        <v>10000</v>
      </c>
      <c r="C6" s="76">
        <v>10000</v>
      </c>
      <c r="D6" s="80">
        <v>10000</v>
      </c>
    </row>
    <row r="7" spans="1:9" x14ac:dyDescent="0.25">
      <c r="A7" s="69" t="s">
        <v>44</v>
      </c>
      <c r="B7" s="72">
        <v>5000</v>
      </c>
      <c r="C7" s="77">
        <v>5000</v>
      </c>
      <c r="D7" s="81">
        <v>5000</v>
      </c>
    </row>
    <row r="8" spans="1:9" x14ac:dyDescent="0.25">
      <c r="A8" s="75" t="s">
        <v>29</v>
      </c>
      <c r="B8" s="63">
        <v>10000</v>
      </c>
      <c r="C8" s="77">
        <v>10000</v>
      </c>
      <c r="D8" s="81">
        <v>10000</v>
      </c>
    </row>
    <row r="9" spans="1:9" ht="15" thickBot="1" x14ac:dyDescent="0.3">
      <c r="A9" s="70" t="s">
        <v>28</v>
      </c>
      <c r="B9" s="72">
        <v>5000</v>
      </c>
      <c r="C9" s="77">
        <v>5000</v>
      </c>
      <c r="D9" s="81">
        <v>5000</v>
      </c>
    </row>
    <row r="10" spans="1:9" ht="15.75" thickBot="1" x14ac:dyDescent="0.3">
      <c r="A10" s="46" t="s">
        <v>30</v>
      </c>
      <c r="B10" s="79">
        <f>SUM(B6:B9)</f>
        <v>30000</v>
      </c>
      <c r="C10" s="78">
        <f>SUM(C6:C9)</f>
        <v>30000</v>
      </c>
      <c r="D10" s="83">
        <f>SUM(D6:D9)</f>
        <v>30000</v>
      </c>
    </row>
    <row r="11" spans="1:9" ht="15" thickBot="1" x14ac:dyDescent="0.3"/>
    <row r="12" spans="1:9" ht="32.25" customHeight="1" thickBot="1" x14ac:dyDescent="0.3">
      <c r="A12" s="112" t="s">
        <v>31</v>
      </c>
      <c r="B12" s="113"/>
      <c r="C12" s="113"/>
      <c r="D12" s="114"/>
    </row>
    <row r="13" spans="1:9" ht="15.75" thickBot="1" x14ac:dyDescent="0.3">
      <c r="A13" s="66"/>
      <c r="B13" s="118" t="s">
        <v>27</v>
      </c>
      <c r="C13" s="118"/>
      <c r="D13" s="119"/>
    </row>
    <row r="14" spans="1:9" ht="15.75" thickBot="1" x14ac:dyDescent="0.3">
      <c r="A14" s="67"/>
      <c r="B14" s="60" t="s">
        <v>34</v>
      </c>
      <c r="C14" s="59" t="s">
        <v>53</v>
      </c>
      <c r="D14" s="58" t="s">
        <v>54</v>
      </c>
    </row>
    <row r="15" spans="1:9" x14ac:dyDescent="0.25">
      <c r="A15" s="65" t="s">
        <v>63</v>
      </c>
      <c r="B15" s="61">
        <v>15000</v>
      </c>
      <c r="C15" s="76">
        <v>10000</v>
      </c>
      <c r="D15" s="80">
        <v>10000</v>
      </c>
    </row>
    <row r="16" spans="1:9" x14ac:dyDescent="0.25">
      <c r="A16" s="64" t="s">
        <v>45</v>
      </c>
      <c r="B16" s="62">
        <v>10000</v>
      </c>
      <c r="C16" s="77">
        <v>9698</v>
      </c>
      <c r="D16" s="81">
        <v>9698</v>
      </c>
    </row>
    <row r="17" spans="1:9" ht="15" thickBot="1" x14ac:dyDescent="0.3">
      <c r="A17" s="74" t="s">
        <v>29</v>
      </c>
      <c r="B17" s="63">
        <v>10000</v>
      </c>
      <c r="C17" s="77">
        <v>10000</v>
      </c>
      <c r="D17" s="81">
        <v>10000</v>
      </c>
    </row>
    <row r="18" spans="1:9" ht="15.75" thickBot="1" x14ac:dyDescent="0.3">
      <c r="A18" s="89" t="s">
        <v>30</v>
      </c>
      <c r="B18" s="68">
        <f>SUM(B15:B17)</f>
        <v>35000</v>
      </c>
      <c r="C18" s="78">
        <f>SUM(C15:C17)</f>
        <v>29698</v>
      </c>
      <c r="D18" s="82">
        <f>SUM(D15:D17)</f>
        <v>29698</v>
      </c>
    </row>
    <row r="19" spans="1:9" ht="15" thickBot="1" x14ac:dyDescent="0.3"/>
    <row r="20" spans="1:9" ht="31.5" customHeight="1" thickBot="1" x14ac:dyDescent="0.3">
      <c r="A20" s="109" t="s">
        <v>32</v>
      </c>
      <c r="B20" s="110"/>
      <c r="C20" s="110"/>
      <c r="D20" s="111"/>
    </row>
    <row r="21" spans="1:9" ht="15.75" thickBot="1" x14ac:dyDescent="0.3">
      <c r="A21" s="73"/>
      <c r="B21" s="112" t="s">
        <v>27</v>
      </c>
      <c r="C21" s="113"/>
      <c r="D21" s="114"/>
    </row>
    <row r="22" spans="1:9" ht="15.75" thickBot="1" x14ac:dyDescent="0.3">
      <c r="A22" s="67"/>
      <c r="B22" s="29" t="s">
        <v>33</v>
      </c>
      <c r="C22" s="30" t="s">
        <v>34</v>
      </c>
      <c r="D22" s="31" t="s">
        <v>35</v>
      </c>
    </row>
    <row r="23" spans="1:9" x14ac:dyDescent="0.25">
      <c r="A23" s="35" t="s">
        <v>36</v>
      </c>
      <c r="B23" s="36"/>
      <c r="C23" s="37"/>
      <c r="D23" s="25"/>
    </row>
    <row r="24" spans="1:9" x14ac:dyDescent="0.25">
      <c r="A24" s="38" t="s">
        <v>37</v>
      </c>
      <c r="B24" s="39">
        <v>8600</v>
      </c>
      <c r="C24" s="40">
        <f>B24*4</f>
        <v>34400</v>
      </c>
      <c r="D24" s="26">
        <f>B24*12</f>
        <v>103200</v>
      </c>
    </row>
    <row r="25" spans="1:9" x14ac:dyDescent="0.25">
      <c r="A25" s="38" t="s">
        <v>38</v>
      </c>
      <c r="B25" s="39">
        <v>8600</v>
      </c>
      <c r="C25" s="40">
        <f>B25*4</f>
        <v>34400</v>
      </c>
      <c r="D25" s="26">
        <f t="shared" ref="D25:D26" si="0">B25*12</f>
        <v>103200</v>
      </c>
    </row>
    <row r="26" spans="1:9" x14ac:dyDescent="0.25">
      <c r="A26" s="38" t="s">
        <v>39</v>
      </c>
      <c r="B26" s="39">
        <v>8600</v>
      </c>
      <c r="C26" s="40">
        <f>B26*4</f>
        <v>34400</v>
      </c>
      <c r="D26" s="26">
        <f t="shared" si="0"/>
        <v>103200</v>
      </c>
      <c r="E26" s="115" t="s">
        <v>51</v>
      </c>
      <c r="F26" s="116"/>
      <c r="G26" s="116"/>
      <c r="H26" s="116"/>
      <c r="I26" s="116"/>
    </row>
    <row r="27" spans="1:9" x14ac:dyDescent="0.25">
      <c r="A27" s="41" t="s">
        <v>43</v>
      </c>
      <c r="B27" s="42">
        <v>1600</v>
      </c>
      <c r="C27" s="40">
        <f>B27*4</f>
        <v>6400</v>
      </c>
      <c r="D27" s="26"/>
      <c r="E27" s="115"/>
      <c r="F27" s="116"/>
      <c r="G27" s="116"/>
      <c r="H27" s="116"/>
      <c r="I27" s="116"/>
    </row>
    <row r="28" spans="1:9" ht="15" thickBot="1" x14ac:dyDescent="0.3">
      <c r="A28" s="55" t="s">
        <v>47</v>
      </c>
      <c r="B28" s="42"/>
      <c r="C28" s="43">
        <v>8000</v>
      </c>
      <c r="D28" s="53"/>
    </row>
    <row r="29" spans="1:9" ht="15.75" thickBot="1" x14ac:dyDescent="0.3">
      <c r="A29" s="85" t="s">
        <v>30</v>
      </c>
      <c r="B29" s="86">
        <f>SUM(B23:B28)</f>
        <v>27400</v>
      </c>
      <c r="C29" s="87">
        <f>SUM(C23:C28)</f>
        <v>117600</v>
      </c>
      <c r="D29" s="88">
        <f>SUM(D23:D28)</f>
        <v>309600</v>
      </c>
    </row>
    <row r="30" spans="1:9" x14ac:dyDescent="0.25">
      <c r="A30" s="33" t="s">
        <v>40</v>
      </c>
    </row>
    <row r="31" spans="1:9" x14ac:dyDescent="0.25">
      <c r="A31" s="34" t="s">
        <v>46</v>
      </c>
      <c r="C31" s="32"/>
      <c r="D31" s="32"/>
    </row>
    <row r="32" spans="1:9" x14ac:dyDescent="0.25">
      <c r="A32" s="56" t="s">
        <v>48</v>
      </c>
    </row>
  </sheetData>
  <mergeCells count="8">
    <mergeCell ref="A20:D20"/>
    <mergeCell ref="B21:D21"/>
    <mergeCell ref="E26:I27"/>
    <mergeCell ref="A3:D3"/>
    <mergeCell ref="B4:D4"/>
    <mergeCell ref="A12:D12"/>
    <mergeCell ref="B13:D13"/>
    <mergeCell ref="E4:I5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AA91-7007-4AEC-BBCB-3A08109EC4B5}">
  <dimension ref="A1:D14"/>
  <sheetViews>
    <sheetView tabSelected="1" workbookViewId="0">
      <selection activeCell="A20" sqref="A20"/>
    </sheetView>
  </sheetViews>
  <sheetFormatPr defaultRowHeight="15" x14ac:dyDescent="0.25"/>
  <cols>
    <col min="1" max="1" width="46" bestFit="1" customWidth="1"/>
    <col min="2" max="2" width="14.42578125" customWidth="1"/>
    <col min="3" max="3" width="16.28515625" customWidth="1"/>
    <col min="4" max="4" width="17.28515625" bestFit="1" customWidth="1"/>
  </cols>
  <sheetData>
    <row r="1" spans="1:4" ht="15.75" thickBot="1" x14ac:dyDescent="0.3"/>
    <row r="2" spans="1:4" ht="23.25" customHeight="1" thickBot="1" x14ac:dyDescent="0.3">
      <c r="A2" s="109" t="s">
        <v>62</v>
      </c>
      <c r="B2" s="110"/>
      <c r="C2" s="110"/>
      <c r="D2" s="111"/>
    </row>
    <row r="3" spans="1:4" ht="15.75" thickBot="1" x14ac:dyDescent="0.3">
      <c r="A3" s="73"/>
      <c r="B3" s="112" t="s">
        <v>27</v>
      </c>
      <c r="C3" s="113"/>
      <c r="D3" s="114"/>
    </row>
    <row r="4" spans="1:4" ht="15.75" thickBot="1" x14ac:dyDescent="0.3">
      <c r="A4" s="67"/>
      <c r="B4" s="29" t="s">
        <v>55</v>
      </c>
      <c r="C4" s="30" t="s">
        <v>56</v>
      </c>
      <c r="D4" s="31" t="s">
        <v>57</v>
      </c>
    </row>
    <row r="5" spans="1:4" x14ac:dyDescent="0.25">
      <c r="A5" s="90" t="s">
        <v>45</v>
      </c>
      <c r="B5" s="36">
        <v>5000</v>
      </c>
      <c r="C5" s="37">
        <v>20000</v>
      </c>
      <c r="D5" s="25">
        <v>10000</v>
      </c>
    </row>
    <row r="6" spans="1:4" x14ac:dyDescent="0.25">
      <c r="A6" s="93" t="s">
        <v>59</v>
      </c>
      <c r="B6" s="39">
        <v>3000</v>
      </c>
      <c r="C6" s="40">
        <v>5000</v>
      </c>
      <c r="D6" s="26">
        <v>3000</v>
      </c>
    </row>
    <row r="7" spans="1:4" x14ac:dyDescent="0.25">
      <c r="A7" s="69" t="s">
        <v>44</v>
      </c>
      <c r="B7" s="39">
        <v>2000</v>
      </c>
      <c r="C7" s="40">
        <v>5000</v>
      </c>
      <c r="D7" s="26">
        <v>5000</v>
      </c>
    </row>
    <row r="8" spans="1:4" x14ac:dyDescent="0.25">
      <c r="A8" s="96" t="s">
        <v>42</v>
      </c>
      <c r="B8" s="42">
        <v>5000</v>
      </c>
      <c r="C8" s="40">
        <v>15000</v>
      </c>
      <c r="D8" s="26">
        <v>10000</v>
      </c>
    </row>
    <row r="9" spans="1:4" x14ac:dyDescent="0.25">
      <c r="A9" s="93" t="s">
        <v>43</v>
      </c>
      <c r="B9" s="42">
        <v>0</v>
      </c>
      <c r="C9" s="40">
        <v>19200</v>
      </c>
      <c r="D9" s="26">
        <v>0</v>
      </c>
    </row>
    <row r="10" spans="1:4" x14ac:dyDescent="0.25">
      <c r="A10" s="91" t="s">
        <v>58</v>
      </c>
      <c r="B10" s="84">
        <v>6000</v>
      </c>
      <c r="C10" s="43">
        <v>3000</v>
      </c>
      <c r="D10" s="53">
        <v>2000</v>
      </c>
    </row>
    <row r="11" spans="1:4" x14ac:dyDescent="0.25">
      <c r="A11" s="94" t="s">
        <v>60</v>
      </c>
      <c r="B11" s="95">
        <v>1000</v>
      </c>
      <c r="C11" s="43">
        <v>1000</v>
      </c>
      <c r="D11" s="53"/>
    </row>
    <row r="12" spans="1:4" x14ac:dyDescent="0.25">
      <c r="A12" s="94" t="s">
        <v>66</v>
      </c>
      <c r="B12" s="95"/>
      <c r="C12" s="43">
        <v>1500</v>
      </c>
      <c r="D12" s="53"/>
    </row>
    <row r="13" spans="1:4" ht="15.75" thickBot="1" x14ac:dyDescent="0.3">
      <c r="A13" s="92" t="s">
        <v>61</v>
      </c>
      <c r="B13" s="44">
        <v>18000</v>
      </c>
      <c r="C13" s="45">
        <v>30000</v>
      </c>
      <c r="D13" s="27">
        <v>30000</v>
      </c>
    </row>
    <row r="14" spans="1:4" ht="15.75" thickBot="1" x14ac:dyDescent="0.3">
      <c r="A14" s="46" t="s">
        <v>30</v>
      </c>
      <c r="B14" s="47">
        <f>SUM(B5:B13)</f>
        <v>40000</v>
      </c>
      <c r="C14" s="48">
        <f>SUM(C5:C13)</f>
        <v>99700</v>
      </c>
      <c r="D14" s="28">
        <f>SUM(D5:D13)</f>
        <v>60000</v>
      </c>
    </row>
  </sheetData>
  <mergeCells count="2">
    <mergeCell ref="A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2019-11-01T15:00:00+00:00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Countries</TermName>
          <TermId xmlns="http://schemas.microsoft.com/office/infopath/2007/PartnerControls">2f9ec5a1-3eec-45d6-8645-ed5d87180aba</TermId>
        </TermInfo>
      </Terms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Knowledge Management</TermName>
          <TermId xmlns="http://schemas.microsoft.com/office/infopath/2007/PartnerControls">5610ac28-a19e-427f-9994-494bf371b148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2019-01-29T05:00:00+00:00</Document_x0020_Coverage_x0020_Period_x0020_Start_x0020_Date>
    <Document_x0020_Coverage_x0020_Period_x0020_End_x0020_Date xmlns="f1161f5b-24a3-4c2d-bc81-44cb9325e8ee">2021-12-31T05:00:00+00:00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304</Value>
      <Value>1114</Value>
      <Value>1113</Value>
      <Value>763</Value>
      <Value>1634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00121971</UndpProjectNo>
    <UndpDocStatus xmlns="1ed4137b-41b2-488b-8250-6d369ec27664">Approved</UndpDocStatus>
    <Outcome1 xmlns="f1161f5b-24a3-4c2d-bc81-44cb9325e8ee">00117753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SSD</TermName>
          <TermId xmlns="http://schemas.microsoft.com/office/infopath/2007/PartnerControls">3d4489ee-e67b-4a79-a639-be4e0373636f</TermId>
        </TermInfo>
      </Terms>
    </gc6531b704974d528487414686b72f6f>
    <_dlc_DocId xmlns="f1161f5b-24a3-4c2d-bc81-44cb9325e8ee">ATLASPDC-4-107791</_dlc_DocId>
    <_dlc_DocIdUrl xmlns="f1161f5b-24a3-4c2d-bc81-44cb9325e8ee">
      <Url>https://info.undp.org/docs/pdc/_layouts/DocIdRedir.aspx?ID=ATLASPDC-4-107791</Url>
      <Description>ATLASPDC-4-107791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6AFF3CFD-97D8-4A38-B726-385FFD14B797}"/>
</file>

<file path=customXml/itemProps2.xml><?xml version="1.0" encoding="utf-8"?>
<ds:datastoreItem xmlns:ds="http://schemas.openxmlformats.org/officeDocument/2006/customXml" ds:itemID="{C9AAAE6D-D8A4-4CBD-9ED3-1A1F3355C6A4}"/>
</file>

<file path=customXml/itemProps3.xml><?xml version="1.0" encoding="utf-8"?>
<ds:datastoreItem xmlns:ds="http://schemas.openxmlformats.org/officeDocument/2006/customXml" ds:itemID="{853F8E79-8F6F-420C-820E-9AAC14D421E9}"/>
</file>

<file path=customXml/itemProps4.xml><?xml version="1.0" encoding="utf-8"?>
<ds:datastoreItem xmlns:ds="http://schemas.openxmlformats.org/officeDocument/2006/customXml" ds:itemID="{324C1282-26C0-4B10-9F9A-00D48C58BC69}"/>
</file>

<file path=customXml/itemProps5.xml><?xml version="1.0" encoding="utf-8"?>
<ds:datastoreItem xmlns:ds="http://schemas.openxmlformats.org/officeDocument/2006/customXml" ds:itemID="{C49905D4-A6A4-4982-A0B5-264F58B37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</vt:lpstr>
      <vt:lpstr>Breakdown</vt:lpstr>
      <vt:lpstr>Additional CO Contribution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Sudan Accelerator Lab Multi-Year Workplan</dc:title>
  <dc:subject/>
  <dc:creator/>
  <cp:keywords/>
  <dc:description/>
  <cp:lastModifiedBy/>
  <cp:revision>1</cp:revision>
  <dcterms:created xsi:type="dcterms:W3CDTF">2019-08-16T09:07:22Z</dcterms:created>
  <dcterms:modified xsi:type="dcterms:W3CDTF">2019-09-12T10:03:43Z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1114;#Countries|2f9ec5a1-3eec-45d6-8645-ed5d87180aba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1634;#SSD|3d4489ee-e67b-4a79-a639-be4e0373636f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1113;#Annual/Multi-Year Workplan|32cd623a-3734-435b-a6ba-7b0d4a2fa8e7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304;#Knowledge Management|5610ac28-a19e-427f-9994-494bf371b148</vt:lpwstr>
  </property>
  <property fmtid="{D5CDD505-2E9C-101B-9397-08002B2CF9AE}" pid="13" name="_dlc_DocIdItemGuid">
    <vt:lpwstr>29650be8-76e5-4306-9ec7-599a03962c2a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